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для сайта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E5" i="1" l="1"/>
  <c r="E45" i="1" s="1"/>
  <c r="F5" i="1"/>
  <c r="F45" i="1" s="1"/>
  <c r="G5" i="1"/>
  <c r="G43" i="1" s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9" i="1"/>
  <c r="F19" i="1"/>
  <c r="G19" i="1"/>
  <c r="E20" i="1"/>
  <c r="F20" i="1"/>
  <c r="G20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4" i="1"/>
  <c r="E47" i="1"/>
  <c r="F47" i="1"/>
  <c r="G47" i="1"/>
  <c r="G44" i="1" l="1"/>
  <c r="G46" i="1" s="1"/>
  <c r="F44" i="1"/>
  <c r="G45" i="1"/>
  <c r="E43" i="1"/>
  <c r="E46" i="1" s="1"/>
  <c r="F43" i="1"/>
  <c r="F46" i="1" s="1"/>
</calcChain>
</file>

<file path=xl/sharedStrings.xml><?xml version="1.0" encoding="utf-8"?>
<sst xmlns="http://schemas.openxmlformats.org/spreadsheetml/2006/main" count="83" uniqueCount="50">
  <si>
    <t>место</t>
  </si>
  <si>
    <t>расчет</t>
  </si>
  <si>
    <t>Итоговое место в рейтинге</t>
  </si>
  <si>
    <t>3 мест</t>
  </si>
  <si>
    <t xml:space="preserve"> 2 мест</t>
  </si>
  <si>
    <t xml:space="preserve"> 1 мест</t>
  </si>
  <si>
    <t>Доля случаев госпитализации в дневной стационар с нарушением срока ожидания, по которым проведена экспертиза СМО, от общего количества случаев с нарушением срока ожидания, %</t>
  </si>
  <si>
    <t>значение</t>
  </si>
  <si>
    <t xml:space="preserve">Деятельность СМО по случаям нарушения срока ожидания госпитализации в дневной стационар </t>
  </si>
  <si>
    <t>Доля случаев госпитализации в круглосуточный стационар с нарушением срока ожидания, по которым проведена экспертиза СМО, от общего количества случаев с нарушением срока ожидания, %</t>
  </si>
  <si>
    <t xml:space="preserve">Деятельность СМО по случаям нарушения срока ожидания госпитализации в круглосуточный стационар </t>
  </si>
  <si>
    <t>Количество письменных обращений ЗЛ, рассмотренных СМО с нарушением срока рассмотрения, от общего количества письменных обращений, рассмотренных СМО, %</t>
  </si>
  <si>
    <t xml:space="preserve">Наличие случаев нарушения сроков рассмотрения письменных обращений </t>
  </si>
  <si>
    <t>Доля экспертных случаев, в которых ТФОМС выявлены нарушения, не выявленные СМО при проведении экспертиз, к общему количеству экспертных случаев, взятых на реэкспертизу в ТФОМС</t>
  </si>
  <si>
    <t>Доля экспертных случаев, в которых ТФОМС выявлены нарушения, не выявленные СМО при проведении экспертиз</t>
  </si>
  <si>
    <t>Доля нарушений, выставленных СМО необоснованно (при рассмотрении претезий МО), к общему количеству нарушений, оспоренных МО</t>
  </si>
  <si>
    <t>Доля нарушений, выставленных СМО необоснованно (при рассмотрении претезий МО)</t>
  </si>
  <si>
    <t>Доля обоснованных жалоб на работу СМО от общего количества жалоб, поступивших в ТФОМС по вопросу неудовлетворительной работы СМО, %</t>
  </si>
  <si>
    <t>Наличие обоснованных жалоб на работу СМО</t>
  </si>
  <si>
    <t>Доля жалоб на работу СМО от общего количества жалоб, поступивших в ТФОМС НСО на рассмотрение, %</t>
  </si>
  <si>
    <t xml:space="preserve">Наличие жалоб застрахованных лиц на работу СМО в ТФОМС НСО </t>
  </si>
  <si>
    <t>Доля  обоснованных жалоб, урегулированных в досудебном порядке СМО, от общего количесва рассмотренных жалоб, %</t>
  </si>
  <si>
    <t>Наличие обоснованных жалоб по вопросам ОМС, урегулированных в досудебном порядке СМО</t>
  </si>
  <si>
    <t>Количество ЗЛ, прошедших 1 этап профилактических мероприятий из числа индивидуально проинформированных о возможности прохождения профилактических мероприятий, %</t>
  </si>
  <si>
    <t>Эффективность информирования застрахованных лиц  о возможности прохождения профилактических мероприятий</t>
  </si>
  <si>
    <t>Количество ЗЛ, индивидуально проинформированных  СМО о возможности прохождения профилактических мероприятий, от количества ЗЛ старше 18 лет, %</t>
  </si>
  <si>
    <t>Проведение информирования застрахованных лиц старше 18 лет о возможности прохождения профилактических мероприятий</t>
  </si>
  <si>
    <t>Количество публичных выступлений, на 100 тыс. лиц, застрахованных в СМО</t>
  </si>
  <si>
    <t xml:space="preserve">Деятельность СМО по публичному информированию </t>
  </si>
  <si>
    <t>Количество изготовленных и выпущенных информационных материалов в виде памяток, брошюр и листовок для индивидуального информирования для лиц, застрахованных в конкретной СМО</t>
  </si>
  <si>
    <t>Деятельность СМО по индивидуальному информированию</t>
  </si>
  <si>
    <t>Доля медицинских организаций, с которыми у СМО заключен договор, имеющих представителей СМО, %</t>
  </si>
  <si>
    <t>Охват медицинских организаций страховыми представителями СМО</t>
  </si>
  <si>
    <t xml:space="preserve">Доля  граждан, опрошенных СМО по вопросам прохождения и непрохождения диспансеризации, от общего количества застрахованных лиц в СМО, % </t>
  </si>
  <si>
    <t>Проведение телефонных опросов по вопросам прохождения диспансеризации</t>
  </si>
  <si>
    <t xml:space="preserve">Доля  граждан, опрошенных СМО по вопросам качества, доступности и комфортности при получении МП, от общего количества застрахованных лиц в СМО, % </t>
  </si>
  <si>
    <t>Проведение анкектирования по вопросам качества, доступности и комфортности при получении МП</t>
  </si>
  <si>
    <t>Количество действующих пунктов выдачи полисов ОМС по состоянию на 01.01.2019 и их число  на 10 тыс. лиц, застрахованных в субъекте РФ</t>
  </si>
  <si>
    <t>Количество пунктов выдачи полисов ОМС у СМО и их число на  10 тыс. лиц, застрахованных в субъекте РФ</t>
  </si>
  <si>
    <t>Доля лиц, застрахованных в СМО от общего количества застрахованных лиц в субъекте, %</t>
  </si>
  <si>
    <t>Количество застрахованных лиц в СМО</t>
  </si>
  <si>
    <t>Филиал ООО "СК "Ингосстрах-М" в г. Новосибирск</t>
  </si>
  <si>
    <t>Новосибирский филиал ООО ВТБ МС</t>
  </si>
  <si>
    <t>ООО "СМО" СИМАЗ-МЕД"</t>
  </si>
  <si>
    <t>Примечание к расчету критерия оценки</t>
  </si>
  <si>
    <t>СМО</t>
  </si>
  <si>
    <t>значение/место</t>
  </si>
  <si>
    <t>Критерий оценки деятельности</t>
  </si>
  <si>
    <t>№ п/п</t>
  </si>
  <si>
    <t>Оценка деятельности страховых медицинских организаций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</si>
</sst>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/>
    <xf numFmtId="2" fontId="3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2" fontId="3" fillId="0" borderId="6" xfId="1" applyNumberFormat="1" applyFont="1" applyBorder="1" applyAlignment="1">
      <alignment vertical="center"/>
    </xf>
    <xf numFmtId="2" fontId="3" fillId="0" borderId="7" xfId="1" applyNumberFormat="1" applyFont="1" applyBorder="1" applyAlignment="1">
      <alignment vertical="center"/>
    </xf>
    <xf numFmtId="2" fontId="3" fillId="0" borderId="7" xfId="1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10" fontId="3" fillId="0" borderId="6" xfId="1" applyNumberFormat="1" applyFont="1" applyBorder="1" applyAlignment="1">
      <alignment vertical="center"/>
    </xf>
    <xf numFmtId="10" fontId="3" fillId="0" borderId="7" xfId="1" applyNumberFormat="1" applyFont="1" applyBorder="1" applyAlignment="1">
      <alignment vertical="center"/>
    </xf>
    <xf numFmtId="10" fontId="3" fillId="0" borderId="7" xfId="1" applyNumberFormat="1" applyFont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164" fontId="3" fillId="0" borderId="28" xfId="1" applyNumberFormat="1" applyFont="1" applyBorder="1" applyAlignment="1">
      <alignment vertical="center"/>
    </xf>
    <xf numFmtId="164" fontId="3" fillId="0" borderId="29" xfId="1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>
                <a:solidFill>
                  <a:srgbClr val="FF0000"/>
                </a:solidFill>
              </a:defRPr>
            </a:pPr>
            <a:r>
              <a:rPr lang="ru-RU" sz="1600" u="sng">
                <a:solidFill>
                  <a:srgbClr val="FF0000"/>
                </a:solidFill>
              </a:rPr>
              <a:t>Рейтинг СМО по количеству занятых мест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'[1]для расчета'!$H$42</c:f>
              <c:strCache>
                <c:ptCount val="1"/>
                <c:pt idx="0">
                  <c:v> 1 мест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617071260767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271991647089533E-2"/>
                  <c:y val="-1.202826357808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271991647089533E-2"/>
                  <c:y val="-2.75644522728765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'[1]для расчета'!$K$4:$M$4</c:f>
              <c:strCache>
                <c:ptCount val="3"/>
                <c:pt idx="0">
                  <c:v>Симаз-мед</c:v>
                </c:pt>
                <c:pt idx="1">
                  <c:v>ВТБ МС</c:v>
                </c:pt>
                <c:pt idx="2">
                  <c:v>Ингосстрах-М</c:v>
                </c:pt>
              </c:strCache>
            </c:strRef>
          </c:cat>
          <c:val>
            <c:numRef>
              <c:f>'[1]для расчета'!$K$42:$M$42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'[1]для расчета'!$H$43</c:f>
              <c:strCache>
                <c:ptCount val="1"/>
                <c:pt idx="0">
                  <c:v> 2 мест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4411380840511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8308535630383716E-3"/>
                  <c:y val="-1.8042395367129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271991647089533E-2"/>
                  <c:y val="-2.75644522728765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'[1]для расчета'!$K$4:$M$4</c:f>
              <c:strCache>
                <c:ptCount val="3"/>
                <c:pt idx="0">
                  <c:v>Симаз-мед</c:v>
                </c:pt>
                <c:pt idx="1">
                  <c:v>ВТБ МС</c:v>
                </c:pt>
                <c:pt idx="2">
                  <c:v>Ингосстрах-М</c:v>
                </c:pt>
              </c:strCache>
            </c:strRef>
          </c:cat>
          <c:val>
            <c:numRef>
              <c:f>'[1]для расчета'!$K$43:$M$43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'[1]для расчета'!$H$44</c:f>
              <c:strCache>
                <c:ptCount val="1"/>
                <c:pt idx="0">
                  <c:v>3 мест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61707126076743E-2"/>
                  <c:y val="-6.0141317890431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882276168102322E-2"/>
                  <c:y val="-6.0141317890432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661707126076646E-2"/>
                  <c:y val="-6.0141317890431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'[1]для расчета'!$K$4:$M$4</c:f>
              <c:strCache>
                <c:ptCount val="3"/>
                <c:pt idx="0">
                  <c:v>Симаз-мед</c:v>
                </c:pt>
                <c:pt idx="1">
                  <c:v>ВТБ МС</c:v>
                </c:pt>
                <c:pt idx="2">
                  <c:v>Ингосстрах-М</c:v>
                </c:pt>
              </c:strCache>
            </c:strRef>
          </c:cat>
          <c:val>
            <c:numRef>
              <c:f>'[1]для расчета'!$K$44:$M$44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6689664"/>
        <c:axId val="52873472"/>
        <c:axId val="0"/>
      </c:bar3DChart>
      <c:catAx>
        <c:axId val="46689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52873472"/>
        <c:crosses val="autoZero"/>
        <c:auto val="1"/>
        <c:lblAlgn val="ctr"/>
        <c:lblOffset val="100"/>
        <c:noMultiLvlLbl val="0"/>
      </c:catAx>
      <c:valAx>
        <c:axId val="52873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689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47</xdr:row>
      <xdr:rowOff>52387</xdr:rowOff>
    </xdr:from>
    <xdr:to>
      <xdr:col>6</xdr:col>
      <xdr:colOff>571499</xdr:colOff>
      <xdr:row>64</xdr:row>
      <xdr:rowOff>60960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/AppData/Local/Microsoft/Windows/Temporary%20Internet%20Files/Content.Outlook/R1QT5345/&#1056;&#1072;&#1089;&#1095;&#1077;&#1090;%20&#1088;&#1077;&#1081;&#1090;&#1080;&#1085;&#1075;&#1072;%20&#1057;&#1052;&#1054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расчета"/>
    </sheetNames>
    <sheetDataSet>
      <sheetData sheetId="0">
        <row r="4">
          <cell r="K4" t="str">
            <v>Симаз-мед</v>
          </cell>
          <cell r="L4" t="str">
            <v>ВТБ МС</v>
          </cell>
          <cell r="M4" t="str">
            <v>Ингосстрах-М</v>
          </cell>
        </row>
        <row r="5">
          <cell r="K5">
            <v>0.3161681018140135</v>
          </cell>
          <cell r="L5">
            <v>0.35993311715134468</v>
          </cell>
          <cell r="M5">
            <v>0.32389878103464176</v>
          </cell>
        </row>
        <row r="6">
          <cell r="K6">
            <v>3</v>
          </cell>
          <cell r="L6">
            <v>1</v>
          </cell>
          <cell r="M6">
            <v>2</v>
          </cell>
        </row>
        <row r="7">
          <cell r="C7">
            <v>28</v>
          </cell>
          <cell r="D7">
            <v>33</v>
          </cell>
          <cell r="E7">
            <v>39</v>
          </cell>
          <cell r="K7">
            <v>9.893912522972427E-2</v>
          </cell>
          <cell r="L7">
            <v>0.11660682616360363</v>
          </cell>
          <cell r="M7">
            <v>0.13780806728425882</v>
          </cell>
        </row>
        <row r="8">
          <cell r="K8">
            <v>3</v>
          </cell>
          <cell r="L8">
            <v>2</v>
          </cell>
          <cell r="M8">
            <v>1</v>
          </cell>
        </row>
        <row r="9">
          <cell r="K9">
            <v>1.2648041995478133E-2</v>
          </cell>
          <cell r="L9">
            <v>9.8073960921600725E-3</v>
          </cell>
          <cell r="M9">
            <v>7.3038408711807567E-3</v>
          </cell>
        </row>
        <row r="10">
          <cell r="K10">
            <v>1</v>
          </cell>
          <cell r="L10">
            <v>2</v>
          </cell>
          <cell r="M10">
            <v>3</v>
          </cell>
        </row>
        <row r="11">
          <cell r="K11">
            <v>7.2410236006629691E-3</v>
          </cell>
          <cell r="L11">
            <v>5.6979106024921981E-3</v>
          </cell>
          <cell r="M11">
            <v>1.0645388979982349E-2</v>
          </cell>
        </row>
        <row r="12">
          <cell r="K12">
            <v>2</v>
          </cell>
          <cell r="L12">
            <v>3</v>
          </cell>
          <cell r="M12">
            <v>1</v>
          </cell>
        </row>
        <row r="13">
          <cell r="K13">
            <v>0.21582733812949639</v>
          </cell>
          <cell r="L13">
            <v>0.14074074074074075</v>
          </cell>
          <cell r="M13">
            <v>0.25547445255474455</v>
          </cell>
        </row>
        <row r="14">
          <cell r="K14">
            <v>2</v>
          </cell>
          <cell r="L14">
            <v>3</v>
          </cell>
          <cell r="M14">
            <v>1</v>
          </cell>
        </row>
        <row r="15">
          <cell r="K15">
            <v>0.12521192762776287</v>
          </cell>
          <cell r="L15">
            <v>0.13887135425512384</v>
          </cell>
          <cell r="M15">
            <v>0.11149621280304939</v>
          </cell>
        </row>
        <row r="16">
          <cell r="K16">
            <v>2</v>
          </cell>
          <cell r="L16">
            <v>1</v>
          </cell>
          <cell r="M16">
            <v>3</v>
          </cell>
        </row>
        <row r="18">
          <cell r="K18">
            <v>2.1234673315727184</v>
          </cell>
          <cell r="L18">
            <v>12.467860897941231</v>
          </cell>
          <cell r="M18">
            <v>8.7275170977514644</v>
          </cell>
        </row>
        <row r="19">
          <cell r="K19">
            <v>3</v>
          </cell>
          <cell r="L19">
            <v>1</v>
          </cell>
          <cell r="M19">
            <v>2</v>
          </cell>
        </row>
        <row r="22">
          <cell r="K22">
            <v>0.38723998574493534</v>
          </cell>
          <cell r="L22">
            <v>0.33065362021637734</v>
          </cell>
          <cell r="M22">
            <v>0.3700209396657691</v>
          </cell>
        </row>
        <row r="23">
          <cell r="K23">
            <v>1</v>
          </cell>
          <cell r="L23">
            <v>3</v>
          </cell>
          <cell r="M23">
            <v>2</v>
          </cell>
        </row>
        <row r="24">
          <cell r="K24">
            <v>0.92149338722782481</v>
          </cell>
          <cell r="L24">
            <v>0.61850094657616472</v>
          </cell>
          <cell r="M24">
            <v>0.79288291781965414</v>
          </cell>
        </row>
        <row r="25">
          <cell r="K25">
            <v>1</v>
          </cell>
          <cell r="L25">
            <v>3</v>
          </cell>
          <cell r="M25">
            <v>2</v>
          </cell>
        </row>
        <row r="26">
          <cell r="K26">
            <v>0.56521739130434778</v>
          </cell>
          <cell r="L26">
            <v>0.69784172661870503</v>
          </cell>
          <cell r="M26">
            <v>0.67938931297709926</v>
          </cell>
        </row>
        <row r="27">
          <cell r="K27">
            <v>3</v>
          </cell>
          <cell r="L27">
            <v>1</v>
          </cell>
          <cell r="M27">
            <v>2</v>
          </cell>
        </row>
        <row r="28">
          <cell r="K28">
            <v>2.9850746268656716E-2</v>
          </cell>
          <cell r="L28">
            <v>7.4626865671641784E-2</v>
          </cell>
          <cell r="M28">
            <v>0</v>
          </cell>
        </row>
        <row r="29">
          <cell r="K29">
            <v>2</v>
          </cell>
          <cell r="L29">
            <v>3</v>
          </cell>
          <cell r="M29">
            <v>1</v>
          </cell>
        </row>
        <row r="30">
          <cell r="K30">
            <v>0.5</v>
          </cell>
          <cell r="L30">
            <v>0.6</v>
          </cell>
          <cell r="M30">
            <v>0</v>
          </cell>
        </row>
        <row r="31">
          <cell r="K31">
            <v>2</v>
          </cell>
          <cell r="L31">
            <v>3</v>
          </cell>
          <cell r="M31">
            <v>1</v>
          </cell>
        </row>
        <row r="32">
          <cell r="K32">
            <v>0.23809523809523808</v>
          </cell>
          <cell r="L32">
            <v>0.70149253731343286</v>
          </cell>
          <cell r="M32">
            <v>0.28654970760233917</v>
          </cell>
        </row>
        <row r="33">
          <cell r="K33">
            <v>1</v>
          </cell>
          <cell r="L33">
            <v>3</v>
          </cell>
          <cell r="M33">
            <v>2</v>
          </cell>
        </row>
        <row r="34">
          <cell r="K34">
            <v>3.967267453905117E-2</v>
          </cell>
          <cell r="L34">
            <v>2.2465492622560684E-2</v>
          </cell>
          <cell r="M34">
            <v>2.4469992616812573E-2</v>
          </cell>
        </row>
        <row r="35">
          <cell r="K35">
            <v>3</v>
          </cell>
          <cell r="L35">
            <v>1</v>
          </cell>
          <cell r="M35">
            <v>2</v>
          </cell>
        </row>
        <row r="36">
          <cell r="K36">
            <v>0</v>
          </cell>
          <cell r="L36">
            <v>0</v>
          </cell>
          <cell r="M36">
            <v>0</v>
          </cell>
        </row>
        <row r="37">
          <cell r="K37">
            <v>1</v>
          </cell>
          <cell r="L37">
            <v>1</v>
          </cell>
          <cell r="M37">
            <v>1</v>
          </cell>
        </row>
        <row r="38">
          <cell r="K38">
            <v>0.9</v>
          </cell>
          <cell r="L38">
            <v>0.82300884955752207</v>
          </cell>
          <cell r="M38">
            <v>0.7021276595744681</v>
          </cell>
        </row>
        <row r="39">
          <cell r="K39">
            <v>1</v>
          </cell>
          <cell r="L39">
            <v>2</v>
          </cell>
          <cell r="M39">
            <v>3</v>
          </cell>
        </row>
        <row r="40">
          <cell r="K40">
            <v>0.84180790960451979</v>
          </cell>
          <cell r="L40">
            <v>0.73717948717948723</v>
          </cell>
          <cell r="M40">
            <v>0.90361445783132532</v>
          </cell>
        </row>
        <row r="41">
          <cell r="K41">
            <v>2</v>
          </cell>
          <cell r="L41">
            <v>3</v>
          </cell>
          <cell r="M41">
            <v>1</v>
          </cell>
        </row>
        <row r="42">
          <cell r="H42" t="str">
            <v xml:space="preserve"> 1 мест</v>
          </cell>
          <cell r="K42">
            <v>6</v>
          </cell>
          <cell r="L42">
            <v>6</v>
          </cell>
          <cell r="M42">
            <v>7</v>
          </cell>
        </row>
        <row r="43">
          <cell r="H43" t="str">
            <v xml:space="preserve"> 2 мест</v>
          </cell>
          <cell r="K43">
            <v>6</v>
          </cell>
          <cell r="L43">
            <v>3</v>
          </cell>
          <cell r="M43">
            <v>7</v>
          </cell>
        </row>
        <row r="44">
          <cell r="H44" t="str">
            <v>3 мест</v>
          </cell>
          <cell r="K44">
            <v>5</v>
          </cell>
          <cell r="L44">
            <v>8</v>
          </cell>
          <cell r="M44">
            <v>3</v>
          </cell>
        </row>
        <row r="46">
          <cell r="K46">
            <v>2</v>
          </cell>
          <cell r="L46">
            <v>3</v>
          </cell>
          <cell r="M4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topLeftCell="A31" workbookViewId="0">
      <selection activeCell="M27" sqref="M27"/>
    </sheetView>
  </sheetViews>
  <sheetFormatPr defaultRowHeight="15.75" x14ac:dyDescent="0.25"/>
  <cols>
    <col min="1" max="1" width="2.85546875" style="5" customWidth="1"/>
    <col min="2" max="2" width="5.28515625" style="3" customWidth="1"/>
    <col min="3" max="3" width="40.28515625" style="4" customWidth="1"/>
    <col min="4" max="4" width="9.5703125" style="3" customWidth="1"/>
    <col min="5" max="6" width="14.28515625" style="2" customWidth="1"/>
    <col min="7" max="7" width="16.140625" style="2" customWidth="1"/>
    <col min="8" max="8" width="53.42578125" style="1" customWidth="1"/>
  </cols>
  <sheetData>
    <row r="1" spans="1:8" ht="20.25" x14ac:dyDescent="0.3">
      <c r="A1" s="59"/>
      <c r="B1" s="74" t="s">
        <v>49</v>
      </c>
      <c r="C1" s="74"/>
      <c r="D1" s="74"/>
      <c r="E1" s="74"/>
      <c r="F1" s="74"/>
      <c r="G1" s="74"/>
      <c r="H1" s="74"/>
    </row>
    <row r="2" spans="1:8" ht="16.5" thickBot="1" x14ac:dyDescent="0.3"/>
    <row r="3" spans="1:8" x14ac:dyDescent="0.25">
      <c r="A3" s="29"/>
      <c r="B3" s="92" t="s">
        <v>48</v>
      </c>
      <c r="C3" s="94" t="s">
        <v>47</v>
      </c>
      <c r="D3" s="96" t="s">
        <v>46</v>
      </c>
      <c r="E3" s="98" t="s">
        <v>45</v>
      </c>
      <c r="F3" s="99"/>
      <c r="G3" s="100"/>
      <c r="H3" s="87" t="s">
        <v>44</v>
      </c>
    </row>
    <row r="4" spans="1:8" ht="46.9" customHeight="1" thickBot="1" x14ac:dyDescent="0.3">
      <c r="A4" s="29"/>
      <c r="B4" s="93"/>
      <c r="C4" s="95"/>
      <c r="D4" s="97"/>
      <c r="E4" s="58" t="s">
        <v>43</v>
      </c>
      <c r="F4" s="58" t="s">
        <v>42</v>
      </c>
      <c r="G4" s="57" t="s">
        <v>41</v>
      </c>
      <c r="H4" s="88"/>
    </row>
    <row r="5" spans="1:8" x14ac:dyDescent="0.25">
      <c r="A5" s="29"/>
      <c r="B5" s="89">
        <v>1</v>
      </c>
      <c r="C5" s="90" t="s">
        <v>40</v>
      </c>
      <c r="D5" s="56" t="s">
        <v>7</v>
      </c>
      <c r="E5" s="55">
        <f>'[1]для расчета'!K5</f>
        <v>0.3161681018140135</v>
      </c>
      <c r="F5" s="55">
        <f>'[1]для расчета'!L5</f>
        <v>0.35993311715134468</v>
      </c>
      <c r="G5" s="54">
        <f>'[1]для расчета'!M5</f>
        <v>0.32389878103464176</v>
      </c>
      <c r="H5" s="60" t="s">
        <v>39</v>
      </c>
    </row>
    <row r="6" spans="1:8" x14ac:dyDescent="0.25">
      <c r="A6" s="29"/>
      <c r="B6" s="62"/>
      <c r="C6" s="91"/>
      <c r="D6" s="41" t="s">
        <v>0</v>
      </c>
      <c r="E6" s="49">
        <f>'[1]для расчета'!K6</f>
        <v>3</v>
      </c>
      <c r="F6" s="49">
        <f>'[1]для расчета'!L6</f>
        <v>1</v>
      </c>
      <c r="G6" s="40">
        <f>'[1]для расчета'!M6</f>
        <v>2</v>
      </c>
      <c r="H6" s="60"/>
    </row>
    <row r="7" spans="1:8" ht="16.149999999999999" customHeight="1" x14ac:dyDescent="0.25">
      <c r="A7" s="29"/>
      <c r="B7" s="101">
        <v>2</v>
      </c>
      <c r="C7" s="79" t="s">
        <v>38</v>
      </c>
      <c r="D7" s="105" t="s">
        <v>7</v>
      </c>
      <c r="E7" s="53">
        <f>'[1]для расчета'!C7:C8</f>
        <v>28</v>
      </c>
      <c r="F7" s="53">
        <f>'[1]для расчета'!D7:D8</f>
        <v>33</v>
      </c>
      <c r="G7" s="52">
        <f>'[1]для расчета'!E7:E8</f>
        <v>39</v>
      </c>
      <c r="H7" s="81" t="s">
        <v>37</v>
      </c>
    </row>
    <row r="8" spans="1:8" ht="15.6" customHeight="1" x14ac:dyDescent="0.25">
      <c r="A8" s="29"/>
      <c r="B8" s="102"/>
      <c r="C8" s="104"/>
      <c r="D8" s="106"/>
      <c r="E8" s="51">
        <f>'[1]для расчета'!K7</f>
        <v>9.893912522972427E-2</v>
      </c>
      <c r="F8" s="51">
        <f>'[1]для расчета'!L7</f>
        <v>0.11660682616360363</v>
      </c>
      <c r="G8" s="50">
        <f>'[1]для расчета'!M7</f>
        <v>0.13780806728425882</v>
      </c>
      <c r="H8" s="107"/>
    </row>
    <row r="9" spans="1:8" ht="17.45" customHeight="1" x14ac:dyDescent="0.25">
      <c r="A9" s="29"/>
      <c r="B9" s="103"/>
      <c r="C9" s="80"/>
      <c r="D9" s="41" t="s">
        <v>0</v>
      </c>
      <c r="E9" s="31">
        <f>'[1]для расчета'!K8</f>
        <v>3</v>
      </c>
      <c r="F9" s="49">
        <f>'[1]для расчета'!L8</f>
        <v>2</v>
      </c>
      <c r="G9" s="40">
        <f>'[1]для расчета'!M8</f>
        <v>1</v>
      </c>
      <c r="H9" s="82"/>
    </row>
    <row r="10" spans="1:8" ht="15.6" customHeight="1" x14ac:dyDescent="0.25">
      <c r="A10" s="29"/>
      <c r="B10" s="83">
        <v>3</v>
      </c>
      <c r="C10" s="63" t="s">
        <v>36</v>
      </c>
      <c r="D10" s="45" t="s">
        <v>7</v>
      </c>
      <c r="E10" s="47">
        <f>'[1]для расчета'!K9</f>
        <v>1.2648041995478133E-2</v>
      </c>
      <c r="F10" s="47">
        <f>'[1]для расчета'!L9</f>
        <v>9.8073960921600725E-3</v>
      </c>
      <c r="G10" s="46">
        <f>'[1]для расчета'!M9</f>
        <v>7.3038408711807567E-3</v>
      </c>
      <c r="H10" s="60" t="s">
        <v>35</v>
      </c>
    </row>
    <row r="11" spans="1:8" ht="28.9" customHeight="1" x14ac:dyDescent="0.25">
      <c r="A11" s="29"/>
      <c r="B11" s="83"/>
      <c r="C11" s="63"/>
      <c r="D11" s="41" t="s">
        <v>0</v>
      </c>
      <c r="E11" s="31">
        <f>'[1]для расчета'!K10</f>
        <v>1</v>
      </c>
      <c r="F11" s="49">
        <f>'[1]для расчета'!L10</f>
        <v>2</v>
      </c>
      <c r="G11" s="40">
        <f>'[1]для расчета'!M10</f>
        <v>3</v>
      </c>
      <c r="H11" s="60"/>
    </row>
    <row r="12" spans="1:8" ht="15.6" customHeight="1" x14ac:dyDescent="0.25">
      <c r="A12" s="29"/>
      <c r="B12" s="83">
        <v>4</v>
      </c>
      <c r="C12" s="63" t="s">
        <v>34</v>
      </c>
      <c r="D12" s="45" t="s">
        <v>7</v>
      </c>
      <c r="E12" s="48">
        <f>'[1]для расчета'!K11</f>
        <v>7.2410236006629691E-3</v>
      </c>
      <c r="F12" s="47">
        <f>'[1]для расчета'!L11</f>
        <v>5.6979106024921981E-3</v>
      </c>
      <c r="G12" s="46">
        <f>'[1]для расчета'!M11</f>
        <v>1.0645388979982349E-2</v>
      </c>
      <c r="H12" s="60" t="s">
        <v>33</v>
      </c>
    </row>
    <row r="13" spans="1:8" ht="25.9" customHeight="1" x14ac:dyDescent="0.25">
      <c r="A13" s="29"/>
      <c r="B13" s="83"/>
      <c r="C13" s="63"/>
      <c r="D13" s="41" t="s">
        <v>0</v>
      </c>
      <c r="E13" s="31">
        <f>'[1]для расчета'!K12</f>
        <v>2</v>
      </c>
      <c r="F13" s="31">
        <f>'[1]для расчета'!L12</f>
        <v>3</v>
      </c>
      <c r="G13" s="40">
        <f>'[1]для расчета'!M12</f>
        <v>1</v>
      </c>
      <c r="H13" s="60"/>
    </row>
    <row r="14" spans="1:8" x14ac:dyDescent="0.25">
      <c r="A14" s="29"/>
      <c r="B14" s="83">
        <v>5</v>
      </c>
      <c r="C14" s="63" t="s">
        <v>32</v>
      </c>
      <c r="D14" s="45" t="s">
        <v>7</v>
      </c>
      <c r="E14" s="44">
        <f>'[1]для расчета'!K13</f>
        <v>0.21582733812949639</v>
      </c>
      <c r="F14" s="43">
        <f>'[1]для расчета'!L13</f>
        <v>0.14074074074074075</v>
      </c>
      <c r="G14" s="42">
        <f>'[1]для расчета'!M13</f>
        <v>0.25547445255474455</v>
      </c>
      <c r="H14" s="60" t="s">
        <v>31</v>
      </c>
    </row>
    <row r="15" spans="1:8" x14ac:dyDescent="0.25">
      <c r="A15" s="29"/>
      <c r="B15" s="83"/>
      <c r="C15" s="63"/>
      <c r="D15" s="41" t="s">
        <v>0</v>
      </c>
      <c r="E15" s="31">
        <f>'[1]для расчета'!K14</f>
        <v>2</v>
      </c>
      <c r="F15" s="31">
        <f>'[1]для расчета'!L14</f>
        <v>3</v>
      </c>
      <c r="G15" s="40">
        <f>'[1]для расчета'!M14</f>
        <v>1</v>
      </c>
      <c r="H15" s="60"/>
    </row>
    <row r="16" spans="1:8" ht="22.9" customHeight="1" x14ac:dyDescent="0.25">
      <c r="A16" s="29"/>
      <c r="B16" s="83">
        <v>6</v>
      </c>
      <c r="C16" s="63" t="s">
        <v>30</v>
      </c>
      <c r="D16" s="28" t="s">
        <v>7</v>
      </c>
      <c r="E16" s="39">
        <f>'[1]для расчета'!K15</f>
        <v>0.12521192762776287</v>
      </c>
      <c r="F16" s="38">
        <f>'[1]для расчета'!L15</f>
        <v>0.13887135425512384</v>
      </c>
      <c r="G16" s="37">
        <f>'[1]для расчета'!M15</f>
        <v>0.11149621280304939</v>
      </c>
      <c r="H16" s="63" t="s">
        <v>29</v>
      </c>
    </row>
    <row r="17" spans="1:8" x14ac:dyDescent="0.25">
      <c r="A17" s="29"/>
      <c r="B17" s="83"/>
      <c r="C17" s="63"/>
      <c r="D17" s="84" t="s">
        <v>0</v>
      </c>
      <c r="E17" s="85">
        <f>'[1]для расчета'!K16</f>
        <v>2</v>
      </c>
      <c r="F17" s="85">
        <f>'[1]для расчета'!L16</f>
        <v>1</v>
      </c>
      <c r="G17" s="86">
        <f>'[1]для расчета'!M16</f>
        <v>3</v>
      </c>
      <c r="H17" s="63"/>
    </row>
    <row r="18" spans="1:8" ht="16.149999999999999" customHeight="1" x14ac:dyDescent="0.25">
      <c r="A18" s="29"/>
      <c r="B18" s="83"/>
      <c r="C18" s="63"/>
      <c r="D18" s="84"/>
      <c r="E18" s="85"/>
      <c r="F18" s="85"/>
      <c r="G18" s="86"/>
      <c r="H18" s="63"/>
    </row>
    <row r="19" spans="1:8" ht="22.15" customHeight="1" x14ac:dyDescent="0.25">
      <c r="A19" s="29"/>
      <c r="B19" s="83">
        <v>7</v>
      </c>
      <c r="C19" s="63" t="s">
        <v>28</v>
      </c>
      <c r="D19" s="28" t="s">
        <v>7</v>
      </c>
      <c r="E19" s="36">
        <f>'[1]для расчета'!K18</f>
        <v>2.1234673315727184</v>
      </c>
      <c r="F19" s="36">
        <f>'[1]для расчета'!L18</f>
        <v>12.467860897941231</v>
      </c>
      <c r="G19" s="35">
        <f>'[1]для расчета'!M18</f>
        <v>8.7275170977514644</v>
      </c>
      <c r="H19" s="60" t="s">
        <v>27</v>
      </c>
    </row>
    <row r="20" spans="1:8" ht="5.45" customHeight="1" x14ac:dyDescent="0.25">
      <c r="A20" s="29"/>
      <c r="B20" s="83"/>
      <c r="C20" s="63"/>
      <c r="D20" s="84" t="s">
        <v>0</v>
      </c>
      <c r="E20" s="85">
        <f>'[1]для расчета'!K19</f>
        <v>3</v>
      </c>
      <c r="F20" s="85">
        <f>'[1]для расчета'!L19</f>
        <v>1</v>
      </c>
      <c r="G20" s="86">
        <f>'[1]для расчета'!M19</f>
        <v>2</v>
      </c>
      <c r="H20" s="60"/>
    </row>
    <row r="21" spans="1:8" ht="5.45" customHeight="1" x14ac:dyDescent="0.25">
      <c r="A21" s="29"/>
      <c r="B21" s="83"/>
      <c r="C21" s="63"/>
      <c r="D21" s="84"/>
      <c r="E21" s="85"/>
      <c r="F21" s="85"/>
      <c r="G21" s="86"/>
      <c r="H21" s="60"/>
    </row>
    <row r="22" spans="1:8" ht="5.45" customHeight="1" x14ac:dyDescent="0.25">
      <c r="A22" s="29"/>
      <c r="B22" s="83"/>
      <c r="C22" s="63"/>
      <c r="D22" s="84"/>
      <c r="E22" s="85"/>
      <c r="F22" s="85"/>
      <c r="G22" s="86"/>
      <c r="H22" s="60"/>
    </row>
    <row r="23" spans="1:8" ht="31.15" customHeight="1" x14ac:dyDescent="0.25">
      <c r="A23" s="29"/>
      <c r="B23" s="83">
        <v>8</v>
      </c>
      <c r="C23" s="63" t="s">
        <v>26</v>
      </c>
      <c r="D23" s="28" t="s">
        <v>7</v>
      </c>
      <c r="E23" s="27">
        <f>'[1]для расчета'!K22</f>
        <v>0.38723998574493534</v>
      </c>
      <c r="F23" s="26">
        <f>'[1]для расчета'!L22</f>
        <v>0.33065362021637734</v>
      </c>
      <c r="G23" s="25">
        <f>'[1]для расчета'!M22</f>
        <v>0.3700209396657691</v>
      </c>
      <c r="H23" s="60" t="s">
        <v>25</v>
      </c>
    </row>
    <row r="24" spans="1:8" x14ac:dyDescent="0.25">
      <c r="A24" s="29"/>
      <c r="B24" s="83"/>
      <c r="C24" s="63"/>
      <c r="D24" s="32" t="s">
        <v>0</v>
      </c>
      <c r="E24" s="31">
        <f>'[1]для расчета'!K23</f>
        <v>1</v>
      </c>
      <c r="F24" s="31">
        <f>'[1]для расчета'!L23</f>
        <v>3</v>
      </c>
      <c r="G24" s="30">
        <f>'[1]для расчета'!M23</f>
        <v>2</v>
      </c>
      <c r="H24" s="60"/>
    </row>
    <row r="25" spans="1:8" ht="31.15" customHeight="1" x14ac:dyDescent="0.25">
      <c r="A25" s="29"/>
      <c r="B25" s="83">
        <v>9</v>
      </c>
      <c r="C25" s="63" t="s">
        <v>24</v>
      </c>
      <c r="D25" s="28" t="s">
        <v>7</v>
      </c>
      <c r="E25" s="27">
        <f>'[1]для расчета'!K24</f>
        <v>0.92149338722782481</v>
      </c>
      <c r="F25" s="26">
        <f>'[1]для расчета'!L24</f>
        <v>0.61850094657616472</v>
      </c>
      <c r="G25" s="25">
        <f>'[1]для расчета'!M24</f>
        <v>0.79288291781965414</v>
      </c>
      <c r="H25" s="60" t="s">
        <v>23</v>
      </c>
    </row>
    <row r="26" spans="1:8" x14ac:dyDescent="0.25">
      <c r="A26" s="29"/>
      <c r="B26" s="83"/>
      <c r="C26" s="63"/>
      <c r="D26" s="32" t="s">
        <v>0</v>
      </c>
      <c r="E26" s="31">
        <f>'[1]для расчета'!K25</f>
        <v>1</v>
      </c>
      <c r="F26" s="31">
        <f>'[1]для расчета'!L25</f>
        <v>3</v>
      </c>
      <c r="G26" s="30">
        <f>'[1]для расчета'!M25</f>
        <v>2</v>
      </c>
      <c r="H26" s="60"/>
    </row>
    <row r="27" spans="1:8" ht="24" customHeight="1" x14ac:dyDescent="0.25">
      <c r="A27" s="29"/>
      <c r="B27" s="83">
        <v>10</v>
      </c>
      <c r="C27" s="63" t="s">
        <v>22</v>
      </c>
      <c r="D27" s="28" t="s">
        <v>7</v>
      </c>
      <c r="E27" s="27">
        <f>'[1]для расчета'!K26</f>
        <v>0.56521739130434778</v>
      </c>
      <c r="F27" s="26">
        <f>'[1]для расчета'!L26</f>
        <v>0.69784172661870503</v>
      </c>
      <c r="G27" s="25">
        <f>'[1]для расчета'!M26</f>
        <v>0.67938931297709926</v>
      </c>
      <c r="H27" s="60" t="s">
        <v>21</v>
      </c>
    </row>
    <row r="28" spans="1:8" x14ac:dyDescent="0.25">
      <c r="A28" s="29"/>
      <c r="B28" s="83"/>
      <c r="C28" s="63"/>
      <c r="D28" s="32" t="s">
        <v>0</v>
      </c>
      <c r="E28" s="31">
        <f>'[1]для расчета'!K27</f>
        <v>3</v>
      </c>
      <c r="F28" s="31">
        <f>'[1]для расчета'!L27</f>
        <v>1</v>
      </c>
      <c r="G28" s="30">
        <f>'[1]для расчета'!M27</f>
        <v>2</v>
      </c>
      <c r="H28" s="60"/>
    </row>
    <row r="29" spans="1:8" ht="31.5" x14ac:dyDescent="0.25">
      <c r="A29" s="29"/>
      <c r="B29" s="77">
        <v>11</v>
      </c>
      <c r="C29" s="79" t="s">
        <v>20</v>
      </c>
      <c r="D29" s="34" t="s">
        <v>7</v>
      </c>
      <c r="E29" s="27">
        <f>'[1]для расчета'!K28</f>
        <v>2.9850746268656716E-2</v>
      </c>
      <c r="F29" s="26">
        <f>'[1]для расчета'!L28</f>
        <v>7.4626865671641784E-2</v>
      </c>
      <c r="G29" s="25">
        <f>'[1]для расчета'!M28</f>
        <v>0</v>
      </c>
      <c r="H29" s="81" t="s">
        <v>19</v>
      </c>
    </row>
    <row r="30" spans="1:8" x14ac:dyDescent="0.25">
      <c r="A30" s="29"/>
      <c r="B30" s="78"/>
      <c r="C30" s="80"/>
      <c r="D30" s="32" t="s">
        <v>0</v>
      </c>
      <c r="E30" s="31">
        <f>'[1]для расчета'!K29</f>
        <v>2</v>
      </c>
      <c r="F30" s="31">
        <f>'[1]для расчета'!L29</f>
        <v>3</v>
      </c>
      <c r="G30" s="30">
        <f>'[1]для расчета'!M29</f>
        <v>1</v>
      </c>
      <c r="H30" s="82"/>
    </row>
    <row r="31" spans="1:8" ht="22.9" customHeight="1" x14ac:dyDescent="0.25">
      <c r="A31" s="29"/>
      <c r="B31" s="62">
        <v>12</v>
      </c>
      <c r="C31" s="63" t="s">
        <v>18</v>
      </c>
      <c r="D31" s="28" t="s">
        <v>7</v>
      </c>
      <c r="E31" s="27">
        <f>'[1]для расчета'!K30</f>
        <v>0.5</v>
      </c>
      <c r="F31" s="26">
        <f>'[1]для расчета'!L30</f>
        <v>0.6</v>
      </c>
      <c r="G31" s="25">
        <f>'[1]для расчета'!M30</f>
        <v>0</v>
      </c>
      <c r="H31" s="60" t="s">
        <v>17</v>
      </c>
    </row>
    <row r="32" spans="1:8" ht="21" customHeight="1" x14ac:dyDescent="0.25">
      <c r="A32" s="29"/>
      <c r="B32" s="62"/>
      <c r="C32" s="63"/>
      <c r="D32" s="32" t="s">
        <v>0</v>
      </c>
      <c r="E32" s="31">
        <f>'[1]для расчета'!K31</f>
        <v>2</v>
      </c>
      <c r="F32" s="31">
        <f>'[1]для расчета'!L31</f>
        <v>3</v>
      </c>
      <c r="G32" s="30">
        <f>'[1]для расчета'!M31</f>
        <v>1</v>
      </c>
      <c r="H32" s="60"/>
    </row>
    <row r="33" spans="1:8" ht="21" customHeight="1" x14ac:dyDescent="0.25">
      <c r="A33" s="29"/>
      <c r="B33" s="77">
        <v>13</v>
      </c>
      <c r="C33" s="79" t="s">
        <v>16</v>
      </c>
      <c r="D33" s="34" t="s">
        <v>7</v>
      </c>
      <c r="E33" s="27">
        <f>'[1]для расчета'!K32</f>
        <v>0.23809523809523808</v>
      </c>
      <c r="F33" s="26">
        <f>'[1]для расчета'!L32</f>
        <v>0.70149253731343286</v>
      </c>
      <c r="G33" s="25">
        <f>'[1]для расчета'!M32</f>
        <v>0.28654970760233917</v>
      </c>
      <c r="H33" s="60" t="s">
        <v>15</v>
      </c>
    </row>
    <row r="34" spans="1:8" ht="27" customHeight="1" x14ac:dyDescent="0.25">
      <c r="A34" s="29"/>
      <c r="B34" s="78"/>
      <c r="C34" s="80"/>
      <c r="D34" s="33" t="s">
        <v>0</v>
      </c>
      <c r="E34" s="31">
        <f>'[1]для расчета'!K33</f>
        <v>1</v>
      </c>
      <c r="F34" s="31">
        <f>'[1]для расчета'!L33</f>
        <v>3</v>
      </c>
      <c r="G34" s="30">
        <f>'[1]для расчета'!M33</f>
        <v>2</v>
      </c>
      <c r="H34" s="60"/>
    </row>
    <row r="35" spans="1:8" ht="31.15" customHeight="1" x14ac:dyDescent="0.25">
      <c r="A35" s="29"/>
      <c r="B35" s="62">
        <v>14</v>
      </c>
      <c r="C35" s="63" t="s">
        <v>14</v>
      </c>
      <c r="D35" s="28" t="s">
        <v>7</v>
      </c>
      <c r="E35" s="27">
        <f>'[1]для расчета'!K34</f>
        <v>3.967267453905117E-2</v>
      </c>
      <c r="F35" s="26">
        <f>'[1]для расчета'!L34</f>
        <v>2.2465492622560684E-2</v>
      </c>
      <c r="G35" s="25">
        <f>'[1]для расчета'!M34</f>
        <v>2.4469992616812573E-2</v>
      </c>
      <c r="H35" s="60" t="s">
        <v>13</v>
      </c>
    </row>
    <row r="36" spans="1:8" ht="22.15" customHeight="1" x14ac:dyDescent="0.25">
      <c r="A36" s="29"/>
      <c r="B36" s="62"/>
      <c r="C36" s="63"/>
      <c r="D36" s="32" t="s">
        <v>0</v>
      </c>
      <c r="E36" s="31">
        <f>'[1]для расчета'!K35</f>
        <v>3</v>
      </c>
      <c r="F36" s="31">
        <f>'[1]для расчета'!L35</f>
        <v>1</v>
      </c>
      <c r="G36" s="30">
        <f>'[1]для расчета'!M35</f>
        <v>2</v>
      </c>
      <c r="H36" s="60"/>
    </row>
    <row r="37" spans="1:8" ht="31.5" x14ac:dyDescent="0.25">
      <c r="A37" s="29"/>
      <c r="B37" s="62">
        <v>15</v>
      </c>
      <c r="C37" s="63" t="s">
        <v>12</v>
      </c>
      <c r="D37" s="28" t="s">
        <v>7</v>
      </c>
      <c r="E37" s="27">
        <f>'[1]для расчета'!K36</f>
        <v>0</v>
      </c>
      <c r="F37" s="26">
        <f>'[1]для расчета'!L36</f>
        <v>0</v>
      </c>
      <c r="G37" s="25">
        <f>'[1]для расчета'!M36</f>
        <v>0</v>
      </c>
      <c r="H37" s="60" t="s">
        <v>11</v>
      </c>
    </row>
    <row r="38" spans="1:8" x14ac:dyDescent="0.25">
      <c r="A38" s="29"/>
      <c r="B38" s="62"/>
      <c r="C38" s="63"/>
      <c r="D38" s="32" t="s">
        <v>0</v>
      </c>
      <c r="E38" s="31">
        <f>'[1]для расчета'!K37</f>
        <v>1</v>
      </c>
      <c r="F38" s="31">
        <f>'[1]для расчета'!L37</f>
        <v>1</v>
      </c>
      <c r="G38" s="30">
        <f>'[1]для расчета'!M37</f>
        <v>1</v>
      </c>
      <c r="H38" s="60"/>
    </row>
    <row r="39" spans="1:8" ht="31.15" customHeight="1" x14ac:dyDescent="0.25">
      <c r="A39" s="29"/>
      <c r="B39" s="62">
        <v>16</v>
      </c>
      <c r="C39" s="63" t="s">
        <v>10</v>
      </c>
      <c r="D39" s="28" t="s">
        <v>7</v>
      </c>
      <c r="E39" s="27">
        <f>'[1]для расчета'!K38</f>
        <v>0.9</v>
      </c>
      <c r="F39" s="26">
        <f>'[1]для расчета'!L38</f>
        <v>0.82300884955752207</v>
      </c>
      <c r="G39" s="25">
        <f>'[1]для расчета'!M38</f>
        <v>0.7021276595744681</v>
      </c>
      <c r="H39" s="60" t="s">
        <v>9</v>
      </c>
    </row>
    <row r="40" spans="1:8" ht="19.899999999999999" customHeight="1" x14ac:dyDescent="0.25">
      <c r="A40" s="29"/>
      <c r="B40" s="62"/>
      <c r="C40" s="63"/>
      <c r="D40" s="32" t="s">
        <v>0</v>
      </c>
      <c r="E40" s="31">
        <f>'[1]для расчета'!K39</f>
        <v>1</v>
      </c>
      <c r="F40" s="31">
        <f>'[1]для расчета'!L39</f>
        <v>2</v>
      </c>
      <c r="G40" s="30">
        <f>'[1]для расчета'!M39</f>
        <v>3</v>
      </c>
      <c r="H40" s="60"/>
    </row>
    <row r="41" spans="1:8" ht="31.15" customHeight="1" x14ac:dyDescent="0.25">
      <c r="A41" s="29"/>
      <c r="B41" s="62">
        <v>17</v>
      </c>
      <c r="C41" s="63" t="s">
        <v>8</v>
      </c>
      <c r="D41" s="28" t="s">
        <v>7</v>
      </c>
      <c r="E41" s="27">
        <f>'[1]для расчета'!K40</f>
        <v>0.84180790960451979</v>
      </c>
      <c r="F41" s="26">
        <f>'[1]для расчета'!L40</f>
        <v>0.73717948717948723</v>
      </c>
      <c r="G41" s="25">
        <f>'[1]для расчета'!M40</f>
        <v>0.90361445783132532</v>
      </c>
      <c r="H41" s="60" t="s">
        <v>6</v>
      </c>
    </row>
    <row r="42" spans="1:8" ht="16.5" thickBot="1" x14ac:dyDescent="0.3">
      <c r="A42" s="24"/>
      <c r="B42" s="75"/>
      <c r="C42" s="76"/>
      <c r="D42" s="23" t="s">
        <v>0</v>
      </c>
      <c r="E42" s="22">
        <f>'[1]для расчета'!K41</f>
        <v>2</v>
      </c>
      <c r="F42" s="22">
        <f>'[1]для расчета'!L41</f>
        <v>3</v>
      </c>
      <c r="G42" s="21">
        <f>'[1]для расчета'!M41</f>
        <v>1</v>
      </c>
      <c r="H42" s="61"/>
    </row>
    <row r="43" spans="1:8" x14ac:dyDescent="0.25">
      <c r="B43" s="64" t="s">
        <v>5</v>
      </c>
      <c r="C43" s="65"/>
      <c r="D43" s="20"/>
      <c r="E43" s="19">
        <f>COUNTIF(E5:E42,"1")</f>
        <v>6</v>
      </c>
      <c r="F43" s="19">
        <f>COUNTIF(F5:F42,"1")</f>
        <v>6</v>
      </c>
      <c r="G43" s="18">
        <f>COUNTIF(G5:G42,"1")</f>
        <v>7</v>
      </c>
      <c r="H43" s="7"/>
    </row>
    <row r="44" spans="1:8" x14ac:dyDescent="0.25">
      <c r="B44" s="66" t="s">
        <v>4</v>
      </c>
      <c r="C44" s="67"/>
      <c r="D44" s="17"/>
      <c r="E44" s="15">
        <f>COUNTIF(E5:E42,"2")</f>
        <v>6</v>
      </c>
      <c r="F44" s="15">
        <f>COUNTIF(F5:F42,"2")</f>
        <v>3</v>
      </c>
      <c r="G44" s="14">
        <f>COUNTIF(G5:G42,"2")</f>
        <v>7</v>
      </c>
      <c r="H44" s="7"/>
    </row>
    <row r="45" spans="1:8" ht="16.5" thickBot="1" x14ac:dyDescent="0.3">
      <c r="B45" s="68" t="s">
        <v>3</v>
      </c>
      <c r="C45" s="69"/>
      <c r="D45" s="16"/>
      <c r="E45" s="15">
        <f>COUNTIF(E5:E42,"3")</f>
        <v>5</v>
      </c>
      <c r="F45" s="15">
        <f>COUNTIF(F5:F42,"3")</f>
        <v>8</v>
      </c>
      <c r="G45" s="14">
        <f>COUNTIF(G5:G42,"3")</f>
        <v>3</v>
      </c>
      <c r="H45" s="7"/>
    </row>
    <row r="46" spans="1:8" x14ac:dyDescent="0.25">
      <c r="B46" s="70" t="s">
        <v>2</v>
      </c>
      <c r="C46" s="71"/>
      <c r="D46" s="13" t="s">
        <v>1</v>
      </c>
      <c r="E46" s="12">
        <f>(1*E43+2*E44+3*E45)/17</f>
        <v>1.9411764705882353</v>
      </c>
      <c r="F46" s="12">
        <f>(1*F43+2*F44+3*F45)/17</f>
        <v>2.1176470588235294</v>
      </c>
      <c r="G46" s="11">
        <f>(1*G43+2*G44+3*G45)/17</f>
        <v>1.7647058823529411</v>
      </c>
      <c r="H46" s="7"/>
    </row>
    <row r="47" spans="1:8" ht="21" thickBot="1" x14ac:dyDescent="0.3">
      <c r="B47" s="72"/>
      <c r="C47" s="73"/>
      <c r="D47" s="10" t="s">
        <v>0</v>
      </c>
      <c r="E47" s="9">
        <f>'[1]для расчета'!K46</f>
        <v>2</v>
      </c>
      <c r="F47" s="9">
        <f>'[1]для расчета'!L46</f>
        <v>3</v>
      </c>
      <c r="G47" s="8">
        <f>'[1]для расчета'!M46</f>
        <v>1</v>
      </c>
      <c r="H47" s="7"/>
    </row>
    <row r="60" spans="1:8" x14ac:dyDescent="0.25">
      <c r="A60"/>
      <c r="B60"/>
      <c r="C60"/>
      <c r="D60"/>
      <c r="E60" s="6"/>
      <c r="F60"/>
      <c r="G60"/>
      <c r="H60"/>
    </row>
  </sheetData>
  <mergeCells count="70">
    <mergeCell ref="B12:B13"/>
    <mergeCell ref="C12:C13"/>
    <mergeCell ref="H12:H13"/>
    <mergeCell ref="B14:B15"/>
    <mergeCell ref="C14:C15"/>
    <mergeCell ref="H14:H15"/>
    <mergeCell ref="H16:H18"/>
    <mergeCell ref="H3:H4"/>
    <mergeCell ref="B5:B6"/>
    <mergeCell ref="C5:C6"/>
    <mergeCell ref="H5:H6"/>
    <mergeCell ref="B3:B4"/>
    <mergeCell ref="C3:C4"/>
    <mergeCell ref="D3:D4"/>
    <mergeCell ref="E3:G3"/>
    <mergeCell ref="B7:B9"/>
    <mergeCell ref="C7:C9"/>
    <mergeCell ref="D7:D8"/>
    <mergeCell ref="H7:H9"/>
    <mergeCell ref="H10:H11"/>
    <mergeCell ref="B10:B11"/>
    <mergeCell ref="C10:C11"/>
    <mergeCell ref="H19:H22"/>
    <mergeCell ref="D20:D22"/>
    <mergeCell ref="E20:E22"/>
    <mergeCell ref="F20:F22"/>
    <mergeCell ref="G20:G22"/>
    <mergeCell ref="D17:D18"/>
    <mergeCell ref="E17:E18"/>
    <mergeCell ref="F17:F18"/>
    <mergeCell ref="G17:G18"/>
    <mergeCell ref="B23:B24"/>
    <mergeCell ref="C23:C24"/>
    <mergeCell ref="B19:B22"/>
    <mergeCell ref="C19:C22"/>
    <mergeCell ref="B16:B18"/>
    <mergeCell ref="C16:C18"/>
    <mergeCell ref="H31:H32"/>
    <mergeCell ref="B33:B34"/>
    <mergeCell ref="C33:C34"/>
    <mergeCell ref="H33:H34"/>
    <mergeCell ref="H23:H24"/>
    <mergeCell ref="B25:B26"/>
    <mergeCell ref="C25:C26"/>
    <mergeCell ref="H25:H26"/>
    <mergeCell ref="B27:B28"/>
    <mergeCell ref="C27:C28"/>
    <mergeCell ref="H27:H28"/>
    <mergeCell ref="B43:C43"/>
    <mergeCell ref="B44:C44"/>
    <mergeCell ref="B45:C45"/>
    <mergeCell ref="B46:C47"/>
    <mergeCell ref="B1:H1"/>
    <mergeCell ref="B39:B40"/>
    <mergeCell ref="C39:C40"/>
    <mergeCell ref="H39:H40"/>
    <mergeCell ref="B41:B42"/>
    <mergeCell ref="C41:C42"/>
    <mergeCell ref="B29:B30"/>
    <mergeCell ref="C29:C30"/>
    <mergeCell ref="H29:H30"/>
    <mergeCell ref="H37:H38"/>
    <mergeCell ref="B31:B32"/>
    <mergeCell ref="C31:C32"/>
    <mergeCell ref="H41:H42"/>
    <mergeCell ref="B35:B36"/>
    <mergeCell ref="C35:C36"/>
    <mergeCell ref="H35:H36"/>
    <mergeCell ref="B37:B38"/>
    <mergeCell ref="C37:C38"/>
  </mergeCells>
  <pageMargins left="0" right="0" top="0" bottom="0" header="0.31496062992125984" footer="0.31496062992125984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Алелеков Евгений Сергеевич</dc:creator>
  <cp:lastModifiedBy>Алелеков Евгений Сергеевич</cp:lastModifiedBy>
  <dcterms:created xsi:type="dcterms:W3CDTF">2019-07-18T03:22:29Z</dcterms:created>
  <dcterms:modified xsi:type="dcterms:W3CDTF">2019-07-18T03:23:21Z</dcterms:modified>
</cp:coreProperties>
</file>